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форма 1" sheetId="1" r:id="rId1"/>
    <sheet name="форма 2" sheetId="2" r:id="rId2"/>
  </sheets>
  <definedNames/>
  <calcPr fullCalcOnLoad="1"/>
</workbook>
</file>

<file path=xl/sharedStrings.xml><?xml version="1.0" encoding="utf-8"?>
<sst xmlns="http://schemas.openxmlformats.org/spreadsheetml/2006/main" count="160" uniqueCount="102">
  <si>
    <t>наименование учреждения</t>
  </si>
  <si>
    <t>таблица 1</t>
  </si>
  <si>
    <t>КОСГУ</t>
  </si>
  <si>
    <t>КВР</t>
  </si>
  <si>
    <t>Наименование статей</t>
  </si>
  <si>
    <t>% исполнения от лимитов</t>
  </si>
  <si>
    <t>Заработная плата</t>
  </si>
  <si>
    <t>Прочие выплаты</t>
  </si>
  <si>
    <t xml:space="preserve">командировочные </t>
  </si>
  <si>
    <t>проезд к месту отдыха</t>
  </si>
  <si>
    <t>и др.</t>
  </si>
  <si>
    <t>Начисления на з/п</t>
  </si>
  <si>
    <t>Услуги связи</t>
  </si>
  <si>
    <t>Оплата услуг</t>
  </si>
  <si>
    <t>Информационные технологии</t>
  </si>
  <si>
    <t>Транспортные расходы</t>
  </si>
  <si>
    <t>Коммунальные услуги</t>
  </si>
  <si>
    <t>Арендная плата</t>
  </si>
  <si>
    <t>Услуги по содержанию имущества, в том числе</t>
  </si>
  <si>
    <t xml:space="preserve">Текущий ремонт </t>
  </si>
  <si>
    <t>Капитальный ремонт</t>
  </si>
  <si>
    <t>Противопожарные мероприятия</t>
  </si>
  <si>
    <t>Прочие услуги, том числе:</t>
  </si>
  <si>
    <t>Услуги общественного питания</t>
  </si>
  <si>
    <t>Пособия по социальной помощи</t>
  </si>
  <si>
    <t>Прочие расходы</t>
  </si>
  <si>
    <t>Уплата налогов и сборов</t>
  </si>
  <si>
    <t>Увеличение стоимости основных средств</t>
  </si>
  <si>
    <t>Увеличение стоимости мат.запасов, в т.ч.</t>
  </si>
  <si>
    <t>Итого:</t>
  </si>
  <si>
    <t>Расход по ЛС (Финансирование) за отчетный период (руб.)</t>
  </si>
  <si>
    <t>Фактические расходы за отчетный период (руб.)</t>
  </si>
  <si>
    <t xml:space="preserve">                                       </t>
  </si>
  <si>
    <t>таблица 2</t>
  </si>
  <si>
    <t>Исполнение бюджетной сметы (Плана ФХД)</t>
  </si>
  <si>
    <t>Расход по ЛС (Финансирование)(руб.)</t>
  </si>
  <si>
    <t>Фактические расходы (руб)</t>
  </si>
  <si>
    <t xml:space="preserve">1. Поступления учреждения </t>
  </si>
  <si>
    <t>2. Расходы  учреждения по внебюджетным средствам</t>
  </si>
  <si>
    <t>№ п/п</t>
  </si>
  <si>
    <t>Наименование показателя</t>
  </si>
  <si>
    <t>из них:</t>
  </si>
  <si>
    <t xml:space="preserve">Поступления  внебюджетных средств , всего </t>
  </si>
  <si>
    <t>плата за стационарное обслуживание (75% пенсии)</t>
  </si>
  <si>
    <t>плата за обслуживание на дому (гарантированный перечень соц. услуг)</t>
  </si>
  <si>
    <t>Фактическое поступление на отчетную дату (руб.)</t>
  </si>
  <si>
    <t>Расход  на отчетную дату (руб.)</t>
  </si>
  <si>
    <t>Поступления от иной приносящей доход деятельности, всего:</t>
  </si>
  <si>
    <t>Поступления от оказания социальных услуг, предоставление которых осуществляется на платной основе, всего:</t>
  </si>
  <si>
    <t xml:space="preserve">х </t>
  </si>
  <si>
    <t>и т.д.</t>
  </si>
  <si>
    <t>от реализации с/х продукции</t>
  </si>
  <si>
    <t>спонсорская помощь</t>
  </si>
  <si>
    <t>2.1.</t>
  </si>
  <si>
    <t>2.2.</t>
  </si>
  <si>
    <t>2.3.</t>
  </si>
  <si>
    <t>3.1.</t>
  </si>
  <si>
    <t>3.2.</t>
  </si>
  <si>
    <t>3.3.</t>
  </si>
  <si>
    <t>3.4.</t>
  </si>
  <si>
    <t xml:space="preserve">плата за обслуживание на дому за соц.услуги не входящие в гарантированный перечень </t>
  </si>
  <si>
    <t>Уплата иных платежей</t>
  </si>
  <si>
    <t>Информационно-коммуникационные технологии</t>
  </si>
  <si>
    <t>Субсидии  на иные цели (подпрограммы)*</t>
  </si>
  <si>
    <t>* подпрограммы:</t>
  </si>
  <si>
    <t>Отдых и оздоровление детей</t>
  </si>
  <si>
    <t>Старшее Поколение</t>
  </si>
  <si>
    <t>Доступная среда</t>
  </si>
  <si>
    <t>ТСР</t>
  </si>
  <si>
    <t>Дети Приангарья</t>
  </si>
  <si>
    <t>прочие расходы</t>
  </si>
  <si>
    <t>Услуги по содержанию имущества, в том числе:</t>
  </si>
  <si>
    <t>Социальные пособия и компенсации персоналу в денежной форме</t>
  </si>
  <si>
    <t>Прочие работы,  услуги</t>
  </si>
  <si>
    <t>Страхование</t>
  </si>
  <si>
    <t>Увеличение стоимости лекарственных препаратов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</si>
  <si>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</si>
  <si>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</si>
  <si>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</si>
  <si>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</si>
  <si>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</si>
  <si>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оборотных запасов (однократного применения)</t>
  </si>
  <si>
    <t>Компенсация стоимости путевок на санаторно-курортное лечение</t>
  </si>
  <si>
    <t>Прочие работы, услуги</t>
  </si>
  <si>
    <t>переезд из районов Крайонего Севера</t>
  </si>
  <si>
    <t>Уплата пеней, штрафов</t>
  </si>
  <si>
    <t>Пособия по социальной помощи населению в денежной форме (пособие по уходу за ребенком до 3х лет)</t>
  </si>
  <si>
    <t xml:space="preserve">                  Исполнение плана ФХД по внебюджетным средствам                                                               </t>
  </si>
  <si>
    <t>Прочие работы,услуги</t>
  </si>
  <si>
    <t xml:space="preserve">Прочие несоциальные выплаты персоналу в денежной форме </t>
  </si>
  <si>
    <t xml:space="preserve">Прочие несоциальные выплаты персоналу внатуральной форме </t>
  </si>
  <si>
    <t>срочные социальные услуги:</t>
  </si>
  <si>
    <t>ремонт и пошив швейных, меховых и кожанных изделий, головных уборов и изделий текстильной галантереи, ремонт, пошив и вязание трикотажных изделий</t>
  </si>
  <si>
    <t>услуги по прокату</t>
  </si>
  <si>
    <t>прочие платные услуги(стол заказов)</t>
  </si>
  <si>
    <t>ОГБУ "УСЗСОН по Казачинско-Ленскому району"</t>
  </si>
  <si>
    <t>Транспортные услуги</t>
  </si>
  <si>
    <t xml:space="preserve">Прочие работы, услуги </t>
  </si>
  <si>
    <r>
      <t xml:space="preserve">Анализ расходов за </t>
    </r>
    <r>
      <rPr>
        <b/>
        <u val="single"/>
        <sz val="14"/>
        <rFont val="Times New Roman"/>
        <family val="1"/>
      </rPr>
      <t xml:space="preserve">      1 квартал      </t>
    </r>
    <r>
      <rPr>
        <b/>
        <sz val="14"/>
        <rFont val="Times New Roman"/>
        <family val="1"/>
      </rPr>
      <t>20</t>
    </r>
    <r>
      <rPr>
        <b/>
        <u val="single"/>
        <sz val="14"/>
        <rFont val="Times New Roman"/>
        <family val="1"/>
      </rPr>
      <t xml:space="preserve">24 </t>
    </r>
    <r>
      <rPr>
        <b/>
        <sz val="14"/>
        <rFont val="Times New Roman"/>
        <family val="1"/>
      </rPr>
      <t>года</t>
    </r>
  </si>
  <si>
    <r>
      <t>Утверждено лимитов бюджетных обязательств  на 20</t>
    </r>
    <r>
      <rPr>
        <u val="single"/>
        <sz val="11"/>
        <rFont val="Times New Roman"/>
        <family val="1"/>
      </rPr>
      <t xml:space="preserve">24 </t>
    </r>
    <r>
      <rPr>
        <sz val="11"/>
        <rFont val="Times New Roman"/>
        <family val="1"/>
      </rPr>
      <t>год (руб.)</t>
    </r>
  </si>
  <si>
    <r>
      <t>План поступления на 20</t>
    </r>
    <r>
      <rPr>
        <u val="single"/>
        <sz val="11"/>
        <rFont val="Times New Roman"/>
        <family val="1"/>
      </rPr>
      <t>24</t>
    </r>
    <r>
      <rPr>
        <sz val="11"/>
        <rFont val="Times New Roman"/>
        <family val="1"/>
      </rPr>
      <t xml:space="preserve"> год (руб.)</t>
    </r>
  </si>
  <si>
    <r>
      <t>Утверждено лимитов бюджетных обязательств  на 20</t>
    </r>
    <r>
      <rPr>
        <u val="single"/>
        <sz val="11"/>
        <rFont val="Times New Roman"/>
        <family val="1"/>
      </rPr>
      <t xml:space="preserve">24 </t>
    </r>
    <r>
      <rPr>
        <sz val="11"/>
        <rFont val="Times New Roman"/>
        <family val="1"/>
      </rPr>
      <t>год  (руб.)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</si>
</sst>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#,##0.0"/>
    <numFmt numFmtId="182" formatCode="#,##0.00&quot;р.&quot;"/>
    <numFmt numFmtId="183" formatCode="0.0"/>
    <numFmt numFmtId="184" formatCode="0.000"/>
    <numFmt numFmtId="185" formatCode="#,##0.000"/>
    <numFmt numFmtId="186" formatCode="0.000%"/>
    <numFmt numFmtId="187" formatCode="#,##0.0000"/>
    <numFmt numFmtId="188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u val="single"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5" fillId="32" borderId="16" xfId="0" applyFont="1" applyFill="1" applyBorder="1" applyAlignment="1">
      <alignment vertical="top" wrapText="1"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22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5" fillId="32" borderId="19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2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/>
    </xf>
    <xf numFmtId="0" fontId="5" fillId="32" borderId="28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0" fontId="5" fillId="32" borderId="29" xfId="0" applyFont="1" applyFill="1" applyBorder="1" applyAlignment="1">
      <alignment vertical="top" wrapText="1"/>
    </xf>
    <xf numFmtId="0" fontId="5" fillId="32" borderId="30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/>
    </xf>
    <xf numFmtId="180" fontId="0" fillId="0" borderId="3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32" borderId="25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5" fillId="32" borderId="34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0" fontId="2" fillId="32" borderId="33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5" fillId="0" borderId="17" xfId="0" applyNumberFormat="1" applyFont="1" applyFill="1" applyBorder="1" applyAlignment="1">
      <alignment horizontal="right" vertical="center" wrapText="1"/>
    </xf>
    <xf numFmtId="4" fontId="46" fillId="0" borderId="36" xfId="0" applyNumberFormat="1" applyFont="1" applyFill="1" applyBorder="1" applyAlignment="1">
      <alignment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36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47" fillId="0" borderId="37" xfId="0" applyFont="1" applyBorder="1" applyAlignment="1">
      <alignment/>
    </xf>
    <xf numFmtId="0" fontId="47" fillId="0" borderId="11" xfId="0" applyFont="1" applyBorder="1" applyAlignment="1">
      <alignment horizontal="center"/>
    </xf>
    <xf numFmtId="4" fontId="5" fillId="0" borderId="19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80" fontId="0" fillId="0" borderId="12" xfId="0" applyNumberFormat="1" applyBorder="1" applyAlignment="1">
      <alignment/>
    </xf>
    <xf numFmtId="4" fontId="7" fillId="0" borderId="13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2" fillId="0" borderId="38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7" fillId="0" borderId="18" xfId="0" applyNumberFormat="1" applyFont="1" applyFill="1" applyBorder="1" applyAlignment="1">
      <alignment horizontal="center" vertical="top" wrapText="1"/>
    </xf>
    <xf numFmtId="4" fontId="5" fillId="0" borderId="33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39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42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2" fillId="0" borderId="43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5" fillId="32" borderId="44" xfId="0" applyFont="1" applyFill="1" applyBorder="1" applyAlignment="1">
      <alignment horizontal="center" vertical="top" wrapText="1"/>
    </xf>
    <xf numFmtId="0" fontId="5" fillId="32" borderId="45" xfId="0" applyFont="1" applyFill="1" applyBorder="1" applyAlignment="1">
      <alignment horizontal="center" vertical="top" wrapText="1"/>
    </xf>
    <xf numFmtId="0" fontId="5" fillId="32" borderId="4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49" fontId="2" fillId="0" borderId="33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61</xdr:row>
      <xdr:rowOff>123825</xdr:rowOff>
    </xdr:from>
    <xdr:to>
      <xdr:col>2</xdr:col>
      <xdr:colOff>1971675</xdr:colOff>
      <xdr:row>61</xdr:row>
      <xdr:rowOff>133350</xdr:rowOff>
    </xdr:to>
    <xdr:sp>
      <xdr:nvSpPr>
        <xdr:cNvPr id="1" name="Line 8"/>
        <xdr:cNvSpPr>
          <a:spLocks/>
        </xdr:cNvSpPr>
      </xdr:nvSpPr>
      <xdr:spPr>
        <a:xfrm flipH="1" flipV="1">
          <a:off x="2705100" y="159448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8"/>
  <sheetViews>
    <sheetView tabSelected="1" zoomScale="90" zoomScaleNormal="90" zoomScalePageLayoutView="0" workbookViewId="0" topLeftCell="A16">
      <selection activeCell="E30" sqref="E30:F30"/>
    </sheetView>
  </sheetViews>
  <sheetFormatPr defaultColWidth="9.140625" defaultRowHeight="15"/>
  <cols>
    <col min="1" max="1" width="6.00390625" style="38" customWidth="1"/>
    <col min="2" max="2" width="6.8515625" style="38" customWidth="1"/>
    <col min="3" max="3" width="36.7109375" style="0" customWidth="1"/>
    <col min="4" max="4" width="17.28125" style="0" customWidth="1"/>
    <col min="5" max="5" width="17.7109375" style="0" customWidth="1"/>
    <col min="6" max="6" width="17.140625" style="0" customWidth="1"/>
    <col min="7" max="7" width="11.8515625" style="0" customWidth="1"/>
    <col min="8" max="8" width="11.421875" style="0" bestFit="1" customWidth="1"/>
  </cols>
  <sheetData>
    <row r="2" spans="1:7" ht="18.75">
      <c r="A2" s="33"/>
      <c r="B2" s="141" t="s">
        <v>98</v>
      </c>
      <c r="C2" s="141"/>
      <c r="D2" s="141"/>
      <c r="E2" s="141"/>
      <c r="F2" s="141"/>
      <c r="G2" s="2"/>
    </row>
    <row r="3" spans="1:7" ht="23.25" customHeight="1">
      <c r="A3" s="34"/>
      <c r="B3" s="142" t="s">
        <v>95</v>
      </c>
      <c r="C3" s="142"/>
      <c r="D3" s="142"/>
      <c r="E3" s="142"/>
      <c r="F3" s="142"/>
      <c r="G3" s="2"/>
    </row>
    <row r="4" spans="1:7" ht="15.75">
      <c r="A4" s="3"/>
      <c r="B4" s="3"/>
      <c r="C4" s="144" t="s">
        <v>0</v>
      </c>
      <c r="D4" s="144"/>
      <c r="E4" s="144"/>
      <c r="F4" s="3"/>
      <c r="G4" s="2"/>
    </row>
    <row r="5" spans="1:7" ht="15.75">
      <c r="A5" s="3"/>
      <c r="B5" s="3"/>
      <c r="C5" s="4"/>
      <c r="D5" s="4"/>
      <c r="E5" s="4"/>
      <c r="F5" s="3"/>
      <c r="G5" s="2" t="s">
        <v>1</v>
      </c>
    </row>
    <row r="6" spans="1:7" ht="18.75" customHeight="1" thickBot="1">
      <c r="A6" s="27"/>
      <c r="B6" s="27"/>
      <c r="C6" s="143" t="s">
        <v>34</v>
      </c>
      <c r="D6" s="143"/>
      <c r="E6" s="143"/>
      <c r="F6" s="143"/>
      <c r="G6" s="2"/>
    </row>
    <row r="7" spans="1:7" ht="75.75" thickBot="1">
      <c r="A7" s="5" t="s">
        <v>2</v>
      </c>
      <c r="B7" s="5" t="s">
        <v>3</v>
      </c>
      <c r="C7" s="5" t="s">
        <v>4</v>
      </c>
      <c r="D7" s="7" t="s">
        <v>99</v>
      </c>
      <c r="E7" s="6" t="s">
        <v>30</v>
      </c>
      <c r="F7" s="6" t="s">
        <v>31</v>
      </c>
      <c r="G7" s="7" t="s">
        <v>5</v>
      </c>
    </row>
    <row r="8" spans="1:9" ht="15.75" customHeight="1">
      <c r="A8" s="50">
        <v>211</v>
      </c>
      <c r="B8" s="23">
        <v>111</v>
      </c>
      <c r="C8" s="56" t="s">
        <v>6</v>
      </c>
      <c r="D8" s="119">
        <v>36388846.6</v>
      </c>
      <c r="E8" s="83">
        <v>8119025.77</v>
      </c>
      <c r="F8" s="118">
        <v>8107447.77</v>
      </c>
      <c r="G8" s="14">
        <f>E8/D8</f>
        <v>0.22311852472949772</v>
      </c>
      <c r="H8" s="84"/>
      <c r="I8" s="2"/>
    </row>
    <row r="9" spans="1:8" ht="29.25" customHeight="1">
      <c r="A9" s="51">
        <v>266</v>
      </c>
      <c r="B9" s="65">
        <v>111</v>
      </c>
      <c r="C9" s="57" t="s">
        <v>72</v>
      </c>
      <c r="D9" s="119">
        <v>60000</v>
      </c>
      <c r="E9" s="105">
        <v>20501.28</v>
      </c>
      <c r="F9" s="118">
        <v>20501.28</v>
      </c>
      <c r="G9" s="8">
        <f>E9/D9</f>
        <v>0.341688</v>
      </c>
      <c r="H9" s="84"/>
    </row>
    <row r="10" spans="1:8" ht="29.25" customHeight="1">
      <c r="A10" s="51">
        <v>266</v>
      </c>
      <c r="B10" s="65">
        <v>119</v>
      </c>
      <c r="C10" s="57" t="s">
        <v>72</v>
      </c>
      <c r="D10" s="106">
        <v>30000</v>
      </c>
      <c r="E10" s="114">
        <v>18283.73</v>
      </c>
      <c r="F10" s="108">
        <v>18283.73</v>
      </c>
      <c r="G10" s="98">
        <f>E10/D10</f>
        <v>0.6094576666666667</v>
      </c>
      <c r="H10" s="2"/>
    </row>
    <row r="11" spans="1:7" ht="15.75" customHeight="1">
      <c r="A11" s="52">
        <v>266</v>
      </c>
      <c r="B11" s="53">
        <v>112</v>
      </c>
      <c r="C11" s="59" t="s">
        <v>7</v>
      </c>
      <c r="D11" s="85">
        <f>+D12+D13</f>
        <v>0</v>
      </c>
      <c r="E11" s="85">
        <f>+E12+E13</f>
        <v>0</v>
      </c>
      <c r="F11" s="85">
        <f>+F12+F13</f>
        <v>0</v>
      </c>
      <c r="G11" s="8" t="e">
        <f aca="true" t="shared" si="0" ref="G11:G50">E11/D11</f>
        <v>#DIV/0!</v>
      </c>
    </row>
    <row r="12" spans="1:7" ht="15.75" customHeight="1">
      <c r="A12" s="53"/>
      <c r="B12" s="53"/>
      <c r="C12" s="58" t="s">
        <v>10</v>
      </c>
      <c r="D12" s="106"/>
      <c r="E12" s="109"/>
      <c r="F12" s="108"/>
      <c r="G12" s="9" t="e">
        <f t="shared" si="0"/>
        <v>#DIV/0!</v>
      </c>
    </row>
    <row r="13" spans="1:7" ht="49.5" customHeight="1">
      <c r="A13" s="52">
        <v>266</v>
      </c>
      <c r="B13" s="53">
        <v>112</v>
      </c>
      <c r="C13" s="58" t="s">
        <v>86</v>
      </c>
      <c r="D13" s="106"/>
      <c r="E13" s="109"/>
      <c r="F13" s="108"/>
      <c r="G13" s="9" t="e">
        <f t="shared" si="0"/>
        <v>#DIV/0!</v>
      </c>
    </row>
    <row r="14" spans="1:7" ht="15.75" customHeight="1">
      <c r="A14" s="52">
        <v>213</v>
      </c>
      <c r="B14" s="53">
        <v>119</v>
      </c>
      <c r="C14" s="59" t="s">
        <v>11</v>
      </c>
      <c r="D14" s="119">
        <v>10901300</v>
      </c>
      <c r="E14" s="105">
        <v>1729960.66</v>
      </c>
      <c r="F14" s="118">
        <v>1729960.66</v>
      </c>
      <c r="G14" s="8">
        <f t="shared" si="0"/>
        <v>0.158693060460679</v>
      </c>
    </row>
    <row r="15" spans="1:7" ht="15.75" customHeight="1">
      <c r="A15" s="52">
        <v>221</v>
      </c>
      <c r="B15" s="52"/>
      <c r="C15" s="59" t="s">
        <v>12</v>
      </c>
      <c r="D15" s="85">
        <f>SUM(D16:D17)</f>
        <v>96000</v>
      </c>
      <c r="E15" s="85">
        <f>SUM(E16:E17)</f>
        <v>0</v>
      </c>
      <c r="F15" s="85">
        <f>SUM(F16:F17)</f>
        <v>0</v>
      </c>
      <c r="G15" s="8">
        <f t="shared" si="0"/>
        <v>0</v>
      </c>
    </row>
    <row r="16" spans="1:7" ht="15.75" customHeight="1">
      <c r="A16" s="53"/>
      <c r="B16" s="53">
        <v>242</v>
      </c>
      <c r="C16" s="58" t="s">
        <v>14</v>
      </c>
      <c r="D16" s="86"/>
      <c r="E16" s="93"/>
      <c r="F16" s="91"/>
      <c r="G16" s="9" t="e">
        <f>E16/D16</f>
        <v>#DIV/0!</v>
      </c>
    </row>
    <row r="17" spans="1:7" ht="15.75" customHeight="1">
      <c r="A17" s="52"/>
      <c r="B17" s="53">
        <v>244</v>
      </c>
      <c r="C17" s="58" t="s">
        <v>13</v>
      </c>
      <c r="D17" s="86">
        <v>96000</v>
      </c>
      <c r="E17" s="93"/>
      <c r="F17" s="91"/>
      <c r="G17" s="9">
        <f t="shared" si="0"/>
        <v>0</v>
      </c>
    </row>
    <row r="18" spans="1:7" ht="15.75" customHeight="1">
      <c r="A18" s="52">
        <v>222</v>
      </c>
      <c r="B18" s="53">
        <v>244</v>
      </c>
      <c r="C18" s="59" t="s">
        <v>15</v>
      </c>
      <c r="D18" s="85"/>
      <c r="E18" s="92"/>
      <c r="F18" s="90"/>
      <c r="G18" s="8" t="e">
        <f t="shared" si="0"/>
        <v>#DIV/0!</v>
      </c>
    </row>
    <row r="19" spans="1:7" ht="15.75" customHeight="1">
      <c r="A19" s="52">
        <v>223</v>
      </c>
      <c r="B19" s="53">
        <v>244</v>
      </c>
      <c r="C19" s="59" t="s">
        <v>16</v>
      </c>
      <c r="D19" s="85"/>
      <c r="E19" s="92"/>
      <c r="F19" s="90"/>
      <c r="G19" s="8" t="e">
        <f t="shared" si="0"/>
        <v>#DIV/0!</v>
      </c>
    </row>
    <row r="20" spans="1:7" ht="15.75" customHeight="1">
      <c r="A20" s="52">
        <v>224</v>
      </c>
      <c r="B20" s="53">
        <v>244</v>
      </c>
      <c r="C20" s="59" t="s">
        <v>17</v>
      </c>
      <c r="D20" s="85">
        <v>3611153.4</v>
      </c>
      <c r="E20" s="92">
        <v>601858.9</v>
      </c>
      <c r="F20" s="90">
        <v>601858.9</v>
      </c>
      <c r="G20" s="8">
        <f t="shared" si="0"/>
        <v>0.16666666666666669</v>
      </c>
    </row>
    <row r="21" spans="1:7" ht="30.75" customHeight="1">
      <c r="A21" s="52">
        <v>225</v>
      </c>
      <c r="B21" s="52"/>
      <c r="C21" s="59" t="s">
        <v>71</v>
      </c>
      <c r="D21" s="85">
        <f>SUM(D22:D25)</f>
        <v>0</v>
      </c>
      <c r="E21" s="92">
        <f>SUM(E22:E25)</f>
        <v>0</v>
      </c>
      <c r="F21" s="90">
        <f>SUM(F22:F25)</f>
        <v>0</v>
      </c>
      <c r="G21" s="8" t="e">
        <f t="shared" si="0"/>
        <v>#DIV/0!</v>
      </c>
    </row>
    <row r="22" spans="1:7" ht="30.75" customHeight="1">
      <c r="A22" s="52"/>
      <c r="B22" s="53">
        <v>242</v>
      </c>
      <c r="C22" s="58" t="s">
        <v>62</v>
      </c>
      <c r="D22" s="86"/>
      <c r="E22" s="93"/>
      <c r="F22" s="91"/>
      <c r="G22" s="8" t="e">
        <f t="shared" si="0"/>
        <v>#DIV/0!</v>
      </c>
    </row>
    <row r="23" spans="1:7" ht="15.75" customHeight="1">
      <c r="A23" s="53"/>
      <c r="B23" s="53">
        <v>244</v>
      </c>
      <c r="C23" s="58" t="s">
        <v>19</v>
      </c>
      <c r="D23" s="86"/>
      <c r="E23" s="93"/>
      <c r="F23" s="91"/>
      <c r="G23" s="8" t="e">
        <f t="shared" si="0"/>
        <v>#DIV/0!</v>
      </c>
    </row>
    <row r="24" spans="1:7" ht="15.75" customHeight="1">
      <c r="A24" s="53"/>
      <c r="B24" s="53">
        <v>244</v>
      </c>
      <c r="C24" s="58" t="s">
        <v>21</v>
      </c>
      <c r="D24" s="86"/>
      <c r="E24" s="93"/>
      <c r="F24" s="91"/>
      <c r="G24" s="8" t="e">
        <f t="shared" si="0"/>
        <v>#DIV/0!</v>
      </c>
    </row>
    <row r="25" spans="1:7" ht="15.75" customHeight="1">
      <c r="A25" s="53"/>
      <c r="B25" s="53">
        <v>244</v>
      </c>
      <c r="C25" s="58" t="s">
        <v>70</v>
      </c>
      <c r="D25" s="86"/>
      <c r="E25" s="93"/>
      <c r="F25" s="91"/>
      <c r="G25" s="8" t="e">
        <f t="shared" si="0"/>
        <v>#DIV/0!</v>
      </c>
    </row>
    <row r="26" spans="1:7" ht="15.75" customHeight="1">
      <c r="A26" s="52">
        <v>226</v>
      </c>
      <c r="B26" s="52"/>
      <c r="C26" s="59" t="s">
        <v>22</v>
      </c>
      <c r="D26" s="85">
        <f>SUM(D27:D32)</f>
        <v>384000</v>
      </c>
      <c r="E26" s="92">
        <f>SUM(E27:E32)</f>
        <v>0</v>
      </c>
      <c r="F26" s="90">
        <f>SUM(F27:F32)</f>
        <v>0</v>
      </c>
      <c r="G26" s="8">
        <f t="shared" si="0"/>
        <v>0</v>
      </c>
    </row>
    <row r="27" spans="1:7" ht="36" customHeight="1">
      <c r="A27" s="52"/>
      <c r="B27" s="53">
        <v>242</v>
      </c>
      <c r="C27" s="58" t="s">
        <v>62</v>
      </c>
      <c r="D27" s="86"/>
      <c r="E27" s="93"/>
      <c r="F27" s="91"/>
      <c r="G27" s="8" t="e">
        <f t="shared" si="0"/>
        <v>#DIV/0!</v>
      </c>
    </row>
    <row r="28" spans="1:7" ht="15.75" customHeight="1">
      <c r="A28" s="52"/>
      <c r="B28" s="53">
        <v>244</v>
      </c>
      <c r="C28" s="58" t="s">
        <v>21</v>
      </c>
      <c r="D28" s="86"/>
      <c r="E28" s="93"/>
      <c r="F28" s="91"/>
      <c r="G28" s="8" t="e">
        <f t="shared" si="0"/>
        <v>#DIV/0!</v>
      </c>
    </row>
    <row r="29" spans="1:7" ht="15.75" customHeight="1">
      <c r="A29" s="53"/>
      <c r="B29" s="53">
        <v>244</v>
      </c>
      <c r="C29" s="58" t="s">
        <v>23</v>
      </c>
      <c r="D29" s="86"/>
      <c r="E29" s="93"/>
      <c r="F29" s="91"/>
      <c r="G29" s="8" t="e">
        <f t="shared" si="0"/>
        <v>#DIV/0!</v>
      </c>
    </row>
    <row r="30" spans="1:7" ht="15.75" customHeight="1">
      <c r="A30" s="53"/>
      <c r="B30" s="53">
        <v>244</v>
      </c>
      <c r="C30" s="58" t="s">
        <v>70</v>
      </c>
      <c r="D30" s="86">
        <v>384000</v>
      </c>
      <c r="E30" s="93"/>
      <c r="F30" s="91"/>
      <c r="G30" s="8">
        <f t="shared" si="0"/>
        <v>0</v>
      </c>
    </row>
    <row r="31" spans="1:7" ht="15.75" customHeight="1">
      <c r="A31" s="53"/>
      <c r="B31" s="53">
        <v>112</v>
      </c>
      <c r="C31" s="58" t="s">
        <v>8</v>
      </c>
      <c r="D31" s="86"/>
      <c r="E31" s="93"/>
      <c r="F31" s="91"/>
      <c r="G31" s="8"/>
    </row>
    <row r="32" spans="1:7" ht="15.75" customHeight="1">
      <c r="A32" s="53"/>
      <c r="B32" s="53">
        <v>119</v>
      </c>
      <c r="C32" s="58" t="s">
        <v>73</v>
      </c>
      <c r="D32" s="86"/>
      <c r="E32" s="93"/>
      <c r="F32" s="91"/>
      <c r="G32" s="8" t="e">
        <f t="shared" si="0"/>
        <v>#DIV/0!</v>
      </c>
    </row>
    <row r="33" spans="1:7" ht="15.75" customHeight="1">
      <c r="A33" s="52">
        <v>227</v>
      </c>
      <c r="B33" s="53">
        <v>244</v>
      </c>
      <c r="C33" s="60" t="s">
        <v>74</v>
      </c>
      <c r="D33" s="86"/>
      <c r="E33" s="93"/>
      <c r="F33" s="91"/>
      <c r="G33" s="8" t="e">
        <f t="shared" si="0"/>
        <v>#DIV/0!</v>
      </c>
    </row>
    <row r="34" spans="1:7" ht="15.75" customHeight="1">
      <c r="A34" s="52">
        <v>262</v>
      </c>
      <c r="B34" s="52"/>
      <c r="C34" s="59" t="s">
        <v>24</v>
      </c>
      <c r="D34" s="85"/>
      <c r="E34" s="92"/>
      <c r="F34" s="90"/>
      <c r="G34" s="8" t="e">
        <f t="shared" si="0"/>
        <v>#DIV/0!</v>
      </c>
    </row>
    <row r="35" spans="1:7" ht="15.75" customHeight="1">
      <c r="A35" s="52">
        <v>291</v>
      </c>
      <c r="B35" s="52"/>
      <c r="C35" s="59" t="s">
        <v>25</v>
      </c>
      <c r="D35" s="85">
        <f>SUM(D36:D40)</f>
        <v>0</v>
      </c>
      <c r="E35" s="92">
        <f>SUM(E36:E40)</f>
        <v>0</v>
      </c>
      <c r="F35" s="90">
        <f>SUM(F36:F40)</f>
        <v>0</v>
      </c>
      <c r="G35" s="8" t="e">
        <f t="shared" si="0"/>
        <v>#DIV/0!</v>
      </c>
    </row>
    <row r="36" spans="1:7" ht="15.75" customHeight="1">
      <c r="A36" s="52"/>
      <c r="B36" s="53">
        <v>851</v>
      </c>
      <c r="C36" s="58" t="s">
        <v>26</v>
      </c>
      <c r="D36" s="86"/>
      <c r="E36" s="93"/>
      <c r="F36" s="91"/>
      <c r="G36" s="9" t="e">
        <f t="shared" si="0"/>
        <v>#DIV/0!</v>
      </c>
    </row>
    <row r="37" spans="1:7" ht="15.75" customHeight="1">
      <c r="A37" s="53"/>
      <c r="B37" s="53">
        <v>852</v>
      </c>
      <c r="C37" s="58" t="s">
        <v>26</v>
      </c>
      <c r="D37" s="86"/>
      <c r="E37" s="93"/>
      <c r="F37" s="91"/>
      <c r="G37" s="9" t="e">
        <f t="shared" si="0"/>
        <v>#DIV/0!</v>
      </c>
    </row>
    <row r="38" spans="1:7" ht="15.75" customHeight="1">
      <c r="A38" s="53"/>
      <c r="B38" s="53">
        <v>853</v>
      </c>
      <c r="C38" s="58" t="s">
        <v>61</v>
      </c>
      <c r="D38" s="86"/>
      <c r="E38" s="93"/>
      <c r="F38" s="91"/>
      <c r="G38" s="8" t="e">
        <f t="shared" si="0"/>
        <v>#DIV/0!</v>
      </c>
    </row>
    <row r="39" spans="1:7" ht="15.75" customHeight="1">
      <c r="A39" s="52">
        <v>292</v>
      </c>
      <c r="B39" s="53">
        <v>853</v>
      </c>
      <c r="C39" s="58" t="s">
        <v>85</v>
      </c>
      <c r="D39" s="86"/>
      <c r="E39" s="93"/>
      <c r="F39" s="91"/>
      <c r="G39" s="8" t="e">
        <f t="shared" si="0"/>
        <v>#DIV/0!</v>
      </c>
    </row>
    <row r="40" spans="1:7" ht="15.75" customHeight="1">
      <c r="A40" s="52">
        <v>297</v>
      </c>
      <c r="B40" s="53">
        <v>853</v>
      </c>
      <c r="C40" s="58" t="s">
        <v>61</v>
      </c>
      <c r="D40" s="86"/>
      <c r="E40" s="93"/>
      <c r="F40" s="91"/>
      <c r="G40" s="8" t="e">
        <f t="shared" si="0"/>
        <v>#DIV/0!</v>
      </c>
    </row>
    <row r="41" spans="1:7" ht="15.75" customHeight="1">
      <c r="A41" s="52">
        <v>310</v>
      </c>
      <c r="B41" s="52"/>
      <c r="C41" s="59" t="s">
        <v>27</v>
      </c>
      <c r="D41" s="85"/>
      <c r="E41" s="92"/>
      <c r="F41" s="90"/>
      <c r="G41" s="8" t="e">
        <f t="shared" si="0"/>
        <v>#DIV/0!</v>
      </c>
    </row>
    <row r="42" spans="1:7" ht="27.75" customHeight="1">
      <c r="A42" s="52"/>
      <c r="B42" s="52"/>
      <c r="C42" s="59" t="s">
        <v>28</v>
      </c>
      <c r="D42" s="85">
        <f>SUM(D43:D48)</f>
        <v>0</v>
      </c>
      <c r="E42" s="92">
        <f>SUM(E43:E48)</f>
        <v>0</v>
      </c>
      <c r="F42" s="90">
        <f>SUM(F43:F48)</f>
        <v>0</v>
      </c>
      <c r="G42" s="8" t="e">
        <f t="shared" si="0"/>
        <v>#DIV/0!</v>
      </c>
    </row>
    <row r="43" spans="1:7" ht="28.5" customHeight="1">
      <c r="A43" s="52">
        <v>341</v>
      </c>
      <c r="B43" s="53">
        <v>244</v>
      </c>
      <c r="C43" s="58" t="s">
        <v>75</v>
      </c>
      <c r="D43" s="86"/>
      <c r="E43" s="93"/>
      <c r="F43" s="91"/>
      <c r="G43" s="9" t="e">
        <f t="shared" si="0"/>
        <v>#DIV/0!</v>
      </c>
    </row>
    <row r="44" spans="1:7" ht="33.75" customHeight="1">
      <c r="A44" s="52">
        <v>342</v>
      </c>
      <c r="B44" s="53">
        <v>244</v>
      </c>
      <c r="C44" s="61" t="s">
        <v>76</v>
      </c>
      <c r="D44" s="86"/>
      <c r="E44" s="93"/>
      <c r="F44" s="91"/>
      <c r="G44" s="9" t="e">
        <f t="shared" si="0"/>
        <v>#DIV/0!</v>
      </c>
    </row>
    <row r="45" spans="1:7" ht="36.75" customHeight="1">
      <c r="A45" s="52">
        <v>343</v>
      </c>
      <c r="B45" s="53">
        <v>244</v>
      </c>
      <c r="C45" s="61" t="s">
        <v>77</v>
      </c>
      <c r="D45" s="86"/>
      <c r="E45" s="93"/>
      <c r="F45" s="91"/>
      <c r="G45" s="9" t="e">
        <f t="shared" si="0"/>
        <v>#DIV/0!</v>
      </c>
    </row>
    <row r="46" spans="1:7" ht="36.75" customHeight="1">
      <c r="A46" s="52">
        <v>344</v>
      </c>
      <c r="B46" s="53">
        <v>244</v>
      </c>
      <c r="C46" s="61" t="s">
        <v>78</v>
      </c>
      <c r="D46" s="86"/>
      <c r="E46" s="93"/>
      <c r="F46" s="91"/>
      <c r="G46" s="9" t="e">
        <f t="shared" si="0"/>
        <v>#DIV/0!</v>
      </c>
    </row>
    <row r="47" spans="1:7" ht="36.75" customHeight="1">
      <c r="A47" s="52">
        <v>345</v>
      </c>
      <c r="B47" s="53">
        <v>244</v>
      </c>
      <c r="C47" s="61" t="s">
        <v>79</v>
      </c>
      <c r="D47" s="120"/>
      <c r="E47" s="121"/>
      <c r="F47" s="122"/>
      <c r="G47" s="9" t="e">
        <f t="shared" si="0"/>
        <v>#DIV/0!</v>
      </c>
    </row>
    <row r="48" spans="1:7" ht="27.75" customHeight="1">
      <c r="A48" s="54">
        <v>346</v>
      </c>
      <c r="B48" s="63">
        <v>244</v>
      </c>
      <c r="C48" s="62" t="s">
        <v>80</v>
      </c>
      <c r="D48" s="123"/>
      <c r="E48" s="93"/>
      <c r="F48" s="91"/>
      <c r="G48" s="10" t="e">
        <f t="shared" si="0"/>
        <v>#DIV/0!</v>
      </c>
    </row>
    <row r="49" spans="1:7" ht="50.25" customHeight="1" thickBot="1">
      <c r="A49" s="55">
        <v>349</v>
      </c>
      <c r="B49" s="44">
        <v>244</v>
      </c>
      <c r="C49" s="62" t="s">
        <v>81</v>
      </c>
      <c r="D49" s="124"/>
      <c r="E49" s="125"/>
      <c r="F49" s="126"/>
      <c r="G49" s="64" t="e">
        <f t="shared" si="0"/>
        <v>#DIV/0!</v>
      </c>
    </row>
    <row r="50" spans="1:7" ht="15.75" customHeight="1" thickBot="1">
      <c r="A50" s="145" t="s">
        <v>29</v>
      </c>
      <c r="B50" s="146"/>
      <c r="C50" s="147"/>
      <c r="D50" s="87">
        <f>D8+D9+D10+D11+D14+D15+D20+D21+D26+D33+D34+D35+D39+D40+D41+D42</f>
        <v>51471300</v>
      </c>
      <c r="E50" s="87">
        <f>E8+E9+E10+E11+E14+E15+E20+E21+E26+E33+E34+E35+E39+E40+E41+E42</f>
        <v>10489630.34</v>
      </c>
      <c r="F50" s="87">
        <f>F8+F9+F10+F11+F14+F15+F20+F21+F26+F33+F34+F35+F39+F40+F41+F42</f>
        <v>10478052.34</v>
      </c>
      <c r="G50" s="11">
        <f t="shared" si="0"/>
        <v>0.2037957141164105</v>
      </c>
    </row>
    <row r="51" spans="1:7" ht="15.75" customHeight="1" thickBot="1">
      <c r="A51" s="135" t="s">
        <v>63</v>
      </c>
      <c r="B51" s="136"/>
      <c r="C51" s="136"/>
      <c r="D51" s="136"/>
      <c r="E51" s="136"/>
      <c r="F51" s="137"/>
      <c r="G51" s="12"/>
    </row>
    <row r="52" spans="1:7" ht="15.75" customHeight="1" thickBot="1">
      <c r="A52" s="46">
        <v>214</v>
      </c>
      <c r="B52" s="35">
        <v>112</v>
      </c>
      <c r="C52" s="13" t="s">
        <v>9</v>
      </c>
      <c r="D52" s="83">
        <v>415000</v>
      </c>
      <c r="E52" s="83"/>
      <c r="F52" s="83"/>
      <c r="G52" s="14">
        <f aca="true" t="shared" si="1" ref="G52:G60">E52/D52</f>
        <v>0</v>
      </c>
    </row>
    <row r="53" spans="1:7" ht="15.75" customHeight="1" thickBot="1">
      <c r="A53" s="46">
        <v>263</v>
      </c>
      <c r="B53" s="35">
        <v>323</v>
      </c>
      <c r="C53" s="13" t="s">
        <v>68</v>
      </c>
      <c r="D53" s="83">
        <v>3485472.56</v>
      </c>
      <c r="E53" s="83"/>
      <c r="F53" s="83"/>
      <c r="G53" s="14">
        <f t="shared" si="1"/>
        <v>0</v>
      </c>
    </row>
    <row r="54" spans="1:7" ht="15.75" customHeight="1" thickBot="1">
      <c r="A54" s="46">
        <v>265</v>
      </c>
      <c r="B54" s="35">
        <v>321</v>
      </c>
      <c r="C54" s="13" t="s">
        <v>84</v>
      </c>
      <c r="D54" s="83"/>
      <c r="E54" s="83"/>
      <c r="F54" s="83"/>
      <c r="G54" s="14" t="e">
        <f t="shared" si="1"/>
        <v>#DIV/0!</v>
      </c>
    </row>
    <row r="55" spans="1:7" ht="31.5" customHeight="1" thickBot="1">
      <c r="A55" s="46">
        <v>267</v>
      </c>
      <c r="B55" s="35">
        <v>112</v>
      </c>
      <c r="C55" s="13" t="s">
        <v>82</v>
      </c>
      <c r="D55" s="83"/>
      <c r="E55" s="83"/>
      <c r="F55" s="83"/>
      <c r="G55" s="14" t="e">
        <f t="shared" si="1"/>
        <v>#DIV/0!</v>
      </c>
    </row>
    <row r="56" spans="1:10" ht="18" customHeight="1" thickBot="1">
      <c r="A56" s="46">
        <v>263</v>
      </c>
      <c r="B56" s="35">
        <v>323</v>
      </c>
      <c r="C56" s="13" t="s">
        <v>15</v>
      </c>
      <c r="D56" s="83"/>
      <c r="E56" s="83"/>
      <c r="F56" s="83"/>
      <c r="G56" s="14" t="e">
        <f t="shared" si="1"/>
        <v>#DIV/0!</v>
      </c>
      <c r="H56" s="88"/>
      <c r="I56" s="89"/>
      <c r="J56" s="89"/>
    </row>
    <row r="57" spans="1:7" ht="15.75" customHeight="1" thickBot="1">
      <c r="A57" s="46">
        <v>225</v>
      </c>
      <c r="B57" s="35">
        <v>243</v>
      </c>
      <c r="C57" s="13" t="s">
        <v>20</v>
      </c>
      <c r="D57" s="83"/>
      <c r="E57" s="83"/>
      <c r="F57" s="83"/>
      <c r="G57" s="14" t="e">
        <f t="shared" si="1"/>
        <v>#DIV/0!</v>
      </c>
    </row>
    <row r="58" spans="1:7" ht="15.75" customHeight="1" thickBot="1">
      <c r="A58" s="47">
        <v>226</v>
      </c>
      <c r="B58" s="37">
        <v>244</v>
      </c>
      <c r="C58" s="45" t="s">
        <v>83</v>
      </c>
      <c r="D58" s="128">
        <v>44700</v>
      </c>
      <c r="E58" s="128">
        <v>6646.94</v>
      </c>
      <c r="F58" s="128">
        <v>6646.94</v>
      </c>
      <c r="G58" s="14">
        <f t="shared" si="1"/>
        <v>0.14870111856823265</v>
      </c>
    </row>
    <row r="59" spans="1:7" ht="15.75" customHeight="1" thickBot="1">
      <c r="A59" s="48">
        <v>346</v>
      </c>
      <c r="B59" s="36">
        <v>244</v>
      </c>
      <c r="C59" s="32" t="s">
        <v>97</v>
      </c>
      <c r="D59" s="128"/>
      <c r="E59" s="128"/>
      <c r="F59" s="128"/>
      <c r="G59" s="14" t="e">
        <f t="shared" si="1"/>
        <v>#DIV/0!</v>
      </c>
    </row>
    <row r="60" spans="1:7" ht="32.25" customHeight="1" thickBot="1">
      <c r="A60" s="95">
        <v>222</v>
      </c>
      <c r="B60" s="49">
        <v>244</v>
      </c>
      <c r="C60" s="94" t="s">
        <v>96</v>
      </c>
      <c r="D60" s="127">
        <v>26000</v>
      </c>
      <c r="E60" s="113"/>
      <c r="F60" s="113"/>
      <c r="G60" s="14">
        <f t="shared" si="1"/>
        <v>0</v>
      </c>
    </row>
    <row r="61" spans="1:7" ht="15.75" customHeight="1" thickBot="1">
      <c r="A61" s="138" t="s">
        <v>29</v>
      </c>
      <c r="B61" s="139"/>
      <c r="C61" s="140"/>
      <c r="D61" s="107">
        <f>SUM(D52:D60)</f>
        <v>3971172.56</v>
      </c>
      <c r="E61" s="107">
        <f>SUM(E52:E60)</f>
        <v>6646.94</v>
      </c>
      <c r="F61" s="107">
        <f>SUM(F52:F60)</f>
        <v>6646.94</v>
      </c>
      <c r="G61" s="15">
        <f>E61/D61</f>
        <v>0.0016737978266046438</v>
      </c>
    </row>
    <row r="62" ht="15.75" customHeight="1"/>
    <row r="63" ht="15.75" customHeight="1">
      <c r="A63" s="39" t="s">
        <v>64</v>
      </c>
    </row>
    <row r="64" ht="15">
      <c r="A64" s="39" t="s">
        <v>65</v>
      </c>
    </row>
    <row r="65" ht="15">
      <c r="A65" s="39" t="s">
        <v>66</v>
      </c>
    </row>
    <row r="66" ht="15">
      <c r="A66" s="39" t="s">
        <v>67</v>
      </c>
    </row>
    <row r="67" ht="15">
      <c r="A67" s="39" t="s">
        <v>68</v>
      </c>
    </row>
    <row r="68" ht="15">
      <c r="A68" s="39" t="s">
        <v>69</v>
      </c>
    </row>
  </sheetData>
  <sheetProtection/>
  <mergeCells count="7">
    <mergeCell ref="A51:F51"/>
    <mergeCell ref="A61:C61"/>
    <mergeCell ref="B2:F2"/>
    <mergeCell ref="B3:F3"/>
    <mergeCell ref="C6:F6"/>
    <mergeCell ref="C4:E4"/>
    <mergeCell ref="A50:C50"/>
  </mergeCells>
  <printOptions/>
  <pageMargins left="1.39" right="0.31496062992125984" top="0.35433070866141736" bottom="0.15748031496062992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90" zoomScaleNormal="90" zoomScalePageLayoutView="0" workbookViewId="0" topLeftCell="A1">
      <selection activeCell="L16" sqref="L16"/>
    </sheetView>
  </sheetViews>
  <sheetFormatPr defaultColWidth="17.28125" defaultRowHeight="15"/>
  <cols>
    <col min="1" max="2" width="5.57421875" style="1" customWidth="1"/>
    <col min="3" max="3" width="46.8515625" style="20" customWidth="1"/>
    <col min="4" max="4" width="18.28125" style="1" customWidth="1"/>
    <col min="5" max="5" width="15.28125" style="1" customWidth="1"/>
    <col min="6" max="6" width="14.7109375" style="1" customWidth="1"/>
    <col min="7" max="7" width="14.421875" style="0" bestFit="1" customWidth="1"/>
    <col min="8" max="251" width="9.00390625" style="0" customWidth="1"/>
    <col min="252" max="253" width="5.57421875" style="0" customWidth="1"/>
    <col min="254" max="254" width="43.7109375" style="0" customWidth="1"/>
    <col min="255" max="255" width="19.57421875" style="0" customWidth="1"/>
  </cols>
  <sheetData>
    <row r="1" spans="1:6" ht="15">
      <c r="A1" s="1" t="s">
        <v>32</v>
      </c>
      <c r="C1" s="16"/>
      <c r="E1" s="148" t="s">
        <v>33</v>
      </c>
      <c r="F1" s="148"/>
    </row>
    <row r="2" spans="1:6" ht="27" customHeight="1" thickBot="1">
      <c r="A2" s="149" t="s">
        <v>87</v>
      </c>
      <c r="B2" s="149"/>
      <c r="C2" s="149"/>
      <c r="D2" s="149"/>
      <c r="E2" s="149"/>
      <c r="F2" s="149"/>
    </row>
    <row r="3" spans="1:6" ht="18.75" customHeight="1" thickBot="1">
      <c r="A3" s="24"/>
      <c r="B3" s="25"/>
      <c r="C3" s="150" t="s">
        <v>37</v>
      </c>
      <c r="D3" s="150"/>
      <c r="E3" s="150"/>
      <c r="F3" s="26"/>
    </row>
    <row r="4" spans="1:6" ht="67.5" customHeight="1" thickBot="1">
      <c r="A4" s="22" t="s">
        <v>39</v>
      </c>
      <c r="B4" s="151" t="s">
        <v>40</v>
      </c>
      <c r="C4" s="152"/>
      <c r="D4" s="21" t="s">
        <v>100</v>
      </c>
      <c r="E4" s="21" t="s">
        <v>45</v>
      </c>
      <c r="F4" s="6" t="s">
        <v>46</v>
      </c>
    </row>
    <row r="5" spans="1:9" ht="24" customHeight="1">
      <c r="A5" s="158">
        <v>1</v>
      </c>
      <c r="B5" s="154" t="s">
        <v>42</v>
      </c>
      <c r="C5" s="154"/>
      <c r="D5" s="155">
        <v>859466</v>
      </c>
      <c r="E5" s="155">
        <v>291474.27</v>
      </c>
      <c r="F5" s="155">
        <v>238900.42</v>
      </c>
      <c r="I5" s="82"/>
    </row>
    <row r="6" spans="1:6" ht="12.75" customHeight="1">
      <c r="A6" s="159"/>
      <c r="B6" s="164" t="s">
        <v>41</v>
      </c>
      <c r="C6" s="164"/>
      <c r="D6" s="156"/>
      <c r="E6" s="156"/>
      <c r="F6" s="156"/>
    </row>
    <row r="7" spans="1:6" ht="50.25" customHeight="1">
      <c r="A7" s="77">
        <v>2</v>
      </c>
      <c r="B7" s="153" t="s">
        <v>48</v>
      </c>
      <c r="C7" s="153"/>
      <c r="D7" s="103" t="s">
        <v>49</v>
      </c>
      <c r="E7" s="100">
        <f>E8+E9+E10</f>
        <v>53637.37</v>
      </c>
      <c r="F7" s="100">
        <f>F8+F9+F10</f>
        <v>53637.37</v>
      </c>
    </row>
    <row r="8" spans="1:12" ht="18.75" customHeight="1">
      <c r="A8" s="78" t="s">
        <v>53</v>
      </c>
      <c r="B8" s="160" t="s">
        <v>43</v>
      </c>
      <c r="C8" s="160"/>
      <c r="D8" s="103" t="s">
        <v>49</v>
      </c>
      <c r="E8" s="101"/>
      <c r="F8" s="110"/>
      <c r="L8" s="75"/>
    </row>
    <row r="9" spans="1:12" ht="32.25" customHeight="1">
      <c r="A9" s="79" t="s">
        <v>54</v>
      </c>
      <c r="B9" s="157" t="s">
        <v>44</v>
      </c>
      <c r="C9" s="157"/>
      <c r="D9" s="103" t="s">
        <v>49</v>
      </c>
      <c r="E9" s="100">
        <v>53637.37</v>
      </c>
      <c r="F9" s="134">
        <v>53637.37</v>
      </c>
      <c r="L9" s="75"/>
    </row>
    <row r="10" spans="1:12" ht="19.5" customHeight="1">
      <c r="A10" s="79" t="s">
        <v>55</v>
      </c>
      <c r="B10" s="153" t="s">
        <v>50</v>
      </c>
      <c r="C10" s="153"/>
      <c r="D10" s="103" t="s">
        <v>49</v>
      </c>
      <c r="E10" s="100"/>
      <c r="F10" s="100"/>
      <c r="L10" s="75"/>
    </row>
    <row r="11" spans="1:12" ht="27.75" customHeight="1">
      <c r="A11" s="80">
        <v>3</v>
      </c>
      <c r="B11" s="153" t="s">
        <v>47</v>
      </c>
      <c r="C11" s="153"/>
      <c r="D11" s="103" t="s">
        <v>49</v>
      </c>
      <c r="E11" s="100">
        <f>E12+E13+E14+E15</f>
        <v>237836.9</v>
      </c>
      <c r="F11" s="100">
        <f>F12+F13+F14+F15</f>
        <v>185263.05</v>
      </c>
      <c r="L11" s="75"/>
    </row>
    <row r="12" spans="1:12" ht="33.75" customHeight="1">
      <c r="A12" s="81" t="s">
        <v>56</v>
      </c>
      <c r="B12" s="157" t="s">
        <v>60</v>
      </c>
      <c r="C12" s="157"/>
      <c r="D12" s="103" t="s">
        <v>49</v>
      </c>
      <c r="E12" s="100">
        <v>237836.9</v>
      </c>
      <c r="F12" s="100">
        <v>185263.05</v>
      </c>
      <c r="L12" s="75"/>
    </row>
    <row r="13" spans="1:12" ht="18.75" customHeight="1">
      <c r="A13" s="81" t="s">
        <v>57</v>
      </c>
      <c r="B13" s="165" t="s">
        <v>51</v>
      </c>
      <c r="C13" s="165"/>
      <c r="D13" s="104" t="s">
        <v>49</v>
      </c>
      <c r="E13" s="101"/>
      <c r="F13" s="101"/>
      <c r="L13" s="75"/>
    </row>
    <row r="14" spans="1:12" ht="18.75" customHeight="1">
      <c r="A14" s="81" t="s">
        <v>58</v>
      </c>
      <c r="B14" s="165" t="s">
        <v>52</v>
      </c>
      <c r="C14" s="165"/>
      <c r="D14" s="104" t="s">
        <v>49</v>
      </c>
      <c r="E14" s="102"/>
      <c r="F14" s="102"/>
      <c r="L14" s="75"/>
    </row>
    <row r="15" spans="1:12" ht="18.75" customHeight="1">
      <c r="A15" s="81" t="s">
        <v>59</v>
      </c>
      <c r="B15" s="162" t="s">
        <v>91</v>
      </c>
      <c r="C15" s="163"/>
      <c r="D15" s="104" t="s">
        <v>49</v>
      </c>
      <c r="E15" s="99">
        <f>E16+E17+E18</f>
        <v>0</v>
      </c>
      <c r="F15" s="99">
        <f>F16+F17+F18</f>
        <v>0</v>
      </c>
      <c r="G15" s="2"/>
      <c r="H15" s="2"/>
      <c r="L15" s="75"/>
    </row>
    <row r="16" spans="1:12" ht="47.25" customHeight="1">
      <c r="A16" s="81"/>
      <c r="B16" s="167" t="s">
        <v>92</v>
      </c>
      <c r="C16" s="168"/>
      <c r="D16" s="104" t="s">
        <v>49</v>
      </c>
      <c r="E16" s="99"/>
      <c r="F16" s="99"/>
      <c r="G16" s="2"/>
      <c r="H16" s="2"/>
      <c r="L16" s="75"/>
    </row>
    <row r="17" spans="1:12" ht="18.75" customHeight="1">
      <c r="A17" s="81"/>
      <c r="B17" s="167" t="s">
        <v>93</v>
      </c>
      <c r="C17" s="168"/>
      <c r="D17" s="104" t="s">
        <v>49</v>
      </c>
      <c r="E17" s="99"/>
      <c r="F17" s="99"/>
      <c r="G17" s="2"/>
      <c r="H17" s="2"/>
      <c r="L17" s="75"/>
    </row>
    <row r="18" spans="1:12" ht="18.75" customHeight="1" thickBot="1">
      <c r="A18" s="76"/>
      <c r="B18" s="166" t="s">
        <v>94</v>
      </c>
      <c r="C18" s="166"/>
      <c r="D18" s="104" t="s">
        <v>49</v>
      </c>
      <c r="E18" s="117"/>
      <c r="F18" s="117"/>
      <c r="G18" s="2"/>
      <c r="H18" s="2"/>
      <c r="L18" s="75"/>
    </row>
    <row r="19" spans="1:6" ht="18.75" customHeight="1" thickBot="1">
      <c r="A19" s="24"/>
      <c r="B19" s="25"/>
      <c r="C19" s="150" t="s">
        <v>38</v>
      </c>
      <c r="D19" s="161"/>
      <c r="E19" s="150"/>
      <c r="F19" s="26"/>
    </row>
    <row r="20" spans="1:6" s="17" customFormat="1" ht="80.25" customHeight="1" thickBot="1">
      <c r="A20" s="5" t="s">
        <v>2</v>
      </c>
      <c r="B20" s="5" t="s">
        <v>3</v>
      </c>
      <c r="C20" s="5" t="s">
        <v>4</v>
      </c>
      <c r="D20" s="6" t="s">
        <v>101</v>
      </c>
      <c r="E20" s="6" t="s">
        <v>35</v>
      </c>
      <c r="F20" s="7" t="s">
        <v>36</v>
      </c>
    </row>
    <row r="21" spans="1:6" ht="15">
      <c r="A21" s="41">
        <v>211</v>
      </c>
      <c r="B21" s="41">
        <v>111</v>
      </c>
      <c r="C21" s="66" t="s">
        <v>6</v>
      </c>
      <c r="D21" s="29"/>
      <c r="E21" s="29"/>
      <c r="F21" s="30"/>
    </row>
    <row r="22" spans="1:6" ht="28.5">
      <c r="A22" s="51">
        <v>266</v>
      </c>
      <c r="B22" s="51">
        <v>111</v>
      </c>
      <c r="C22" s="67" t="s">
        <v>72</v>
      </c>
      <c r="D22" s="28"/>
      <c r="E22" s="28"/>
      <c r="F22" s="31"/>
    </row>
    <row r="23" spans="1:7" ht="15">
      <c r="A23" s="42"/>
      <c r="B23" s="42">
        <v>112</v>
      </c>
      <c r="C23" s="68" t="s">
        <v>7</v>
      </c>
      <c r="D23" s="92">
        <f>SUM(D24:D25)</f>
        <v>11000</v>
      </c>
      <c r="E23" s="92">
        <f>SUM(E24:E25)</f>
        <v>1100</v>
      </c>
      <c r="F23" s="112">
        <f>SUM(F24:F25)</f>
        <v>1100</v>
      </c>
      <c r="G23" s="2"/>
    </row>
    <row r="24" spans="1:6" ht="30">
      <c r="A24" s="42">
        <v>212</v>
      </c>
      <c r="B24" s="40">
        <v>112</v>
      </c>
      <c r="C24" s="69" t="s">
        <v>89</v>
      </c>
      <c r="D24" s="121">
        <v>11000</v>
      </c>
      <c r="E24" s="93">
        <v>1100</v>
      </c>
      <c r="F24" s="130">
        <v>1100</v>
      </c>
    </row>
    <row r="25" spans="1:6" ht="30">
      <c r="A25" s="42">
        <v>214</v>
      </c>
      <c r="B25" s="40">
        <v>112</v>
      </c>
      <c r="C25" s="69" t="s">
        <v>90</v>
      </c>
      <c r="D25" s="93"/>
      <c r="E25" s="93"/>
      <c r="F25" s="130"/>
    </row>
    <row r="26" spans="1:6" ht="15">
      <c r="A26" s="42">
        <v>213</v>
      </c>
      <c r="B26" s="42">
        <v>119</v>
      </c>
      <c r="C26" s="68" t="s">
        <v>11</v>
      </c>
      <c r="D26" s="105"/>
      <c r="E26" s="105"/>
      <c r="F26" s="111"/>
    </row>
    <row r="27" spans="1:6" ht="15">
      <c r="A27" s="42">
        <v>221</v>
      </c>
      <c r="B27" s="42"/>
      <c r="C27" s="68" t="s">
        <v>12</v>
      </c>
      <c r="D27" s="92">
        <f>SUM(D28:D29)</f>
        <v>51600</v>
      </c>
      <c r="E27" s="92">
        <f>E29</f>
        <v>4300</v>
      </c>
      <c r="F27" s="112">
        <f>SUM(F28:F29)</f>
        <v>4300</v>
      </c>
    </row>
    <row r="28" spans="1:6" ht="15">
      <c r="A28" s="40"/>
      <c r="B28" s="40">
        <v>242</v>
      </c>
      <c r="C28" s="70" t="s">
        <v>14</v>
      </c>
      <c r="D28" s="93"/>
      <c r="E28" s="93"/>
      <c r="F28" s="130"/>
    </row>
    <row r="29" spans="1:7" ht="15">
      <c r="A29" s="42"/>
      <c r="B29" s="40">
        <v>244</v>
      </c>
      <c r="C29" s="70" t="s">
        <v>13</v>
      </c>
      <c r="D29" s="93">
        <v>51600</v>
      </c>
      <c r="E29" s="93">
        <v>4300</v>
      </c>
      <c r="F29" s="130">
        <v>4300</v>
      </c>
      <c r="G29" s="2"/>
    </row>
    <row r="30" spans="1:6" ht="15">
      <c r="A30" s="42">
        <v>222</v>
      </c>
      <c r="B30" s="40">
        <v>112</v>
      </c>
      <c r="C30" s="68" t="s">
        <v>15</v>
      </c>
      <c r="D30" s="92">
        <v>25000</v>
      </c>
      <c r="E30" s="92">
        <v>5640</v>
      </c>
      <c r="F30" s="112">
        <v>5640</v>
      </c>
    </row>
    <row r="31" spans="1:7" ht="15">
      <c r="A31" s="42">
        <v>223</v>
      </c>
      <c r="B31" s="40">
        <v>244</v>
      </c>
      <c r="C31" s="68" t="s">
        <v>16</v>
      </c>
      <c r="D31" s="92">
        <v>21909.96</v>
      </c>
      <c r="E31" s="92">
        <v>3477.82</v>
      </c>
      <c r="F31" s="112">
        <v>3477.82</v>
      </c>
      <c r="G31" s="2"/>
    </row>
    <row r="32" spans="1:7" ht="15">
      <c r="A32" s="42">
        <v>224</v>
      </c>
      <c r="B32" s="40">
        <v>244</v>
      </c>
      <c r="C32" s="68" t="s">
        <v>17</v>
      </c>
      <c r="D32" s="92"/>
      <c r="E32" s="92"/>
      <c r="F32" s="112"/>
      <c r="G32" s="2"/>
    </row>
    <row r="33" spans="1:7" ht="15">
      <c r="A33" s="42">
        <v>225</v>
      </c>
      <c r="B33" s="42"/>
      <c r="C33" s="68" t="s">
        <v>18</v>
      </c>
      <c r="D33" s="92">
        <f>SUM(D34:D38)</f>
        <v>90000</v>
      </c>
      <c r="E33" s="92">
        <f>SUM(E34:E38)</f>
        <v>37750</v>
      </c>
      <c r="F33" s="112">
        <f>SUM(F34:F38)</f>
        <v>37750</v>
      </c>
      <c r="G33" s="2"/>
    </row>
    <row r="34" spans="1:10" ht="15">
      <c r="A34" s="42"/>
      <c r="B34" s="40">
        <v>242</v>
      </c>
      <c r="C34" s="70" t="s">
        <v>62</v>
      </c>
      <c r="D34" s="92"/>
      <c r="E34" s="92"/>
      <c r="F34" s="112"/>
      <c r="G34" s="2"/>
      <c r="H34" s="38"/>
      <c r="I34" s="38"/>
      <c r="J34" s="38"/>
    </row>
    <row r="35" spans="1:10" ht="15">
      <c r="A35" s="42"/>
      <c r="B35" s="40">
        <v>243</v>
      </c>
      <c r="C35" s="70" t="s">
        <v>20</v>
      </c>
      <c r="D35" s="92"/>
      <c r="E35" s="92"/>
      <c r="F35" s="112"/>
      <c r="G35" s="2"/>
      <c r="H35" s="38"/>
      <c r="I35" s="38"/>
      <c r="J35" s="38"/>
    </row>
    <row r="36" spans="1:10" ht="15">
      <c r="A36" s="40"/>
      <c r="B36" s="40">
        <v>244</v>
      </c>
      <c r="C36" s="70" t="s">
        <v>19</v>
      </c>
      <c r="D36" s="93"/>
      <c r="E36" s="93"/>
      <c r="F36" s="130"/>
      <c r="G36" s="2"/>
      <c r="H36" s="38"/>
      <c r="I36" s="38"/>
      <c r="J36" s="38"/>
    </row>
    <row r="37" spans="1:10" ht="15">
      <c r="A37" s="40"/>
      <c r="B37" s="40">
        <v>244</v>
      </c>
      <c r="C37" s="70" t="s">
        <v>21</v>
      </c>
      <c r="D37" s="93">
        <v>90000</v>
      </c>
      <c r="E37" s="93">
        <v>37750</v>
      </c>
      <c r="F37" s="129">
        <v>37750</v>
      </c>
      <c r="G37" s="2"/>
      <c r="H37" s="38"/>
      <c r="I37" s="38"/>
      <c r="J37" s="38"/>
    </row>
    <row r="38" spans="1:10" ht="15">
      <c r="A38" s="40"/>
      <c r="B38" s="40">
        <v>244</v>
      </c>
      <c r="C38" s="70" t="s">
        <v>70</v>
      </c>
      <c r="D38" s="93"/>
      <c r="E38" s="93"/>
      <c r="F38" s="129"/>
      <c r="G38" s="2"/>
      <c r="H38" s="38"/>
      <c r="I38" s="38"/>
      <c r="J38" s="38"/>
    </row>
    <row r="39" spans="1:10" ht="15">
      <c r="A39" s="42">
        <v>226</v>
      </c>
      <c r="B39" s="42"/>
      <c r="C39" s="68" t="s">
        <v>22</v>
      </c>
      <c r="D39" s="92">
        <f>SUM(D40:D43)</f>
        <v>436674.44</v>
      </c>
      <c r="E39" s="92">
        <f>SUM(E40:E43)</f>
        <v>101650</v>
      </c>
      <c r="F39" s="111">
        <f>SUM(F40:F43)</f>
        <v>101650</v>
      </c>
      <c r="G39" s="2"/>
      <c r="H39" s="38"/>
      <c r="I39" s="38"/>
      <c r="J39" s="38"/>
    </row>
    <row r="40" spans="1:10" ht="15">
      <c r="A40" s="42"/>
      <c r="B40" s="40">
        <v>242</v>
      </c>
      <c r="C40" s="70" t="s">
        <v>62</v>
      </c>
      <c r="D40" s="93"/>
      <c r="E40" s="93"/>
      <c r="F40" s="130"/>
      <c r="G40" s="2"/>
      <c r="H40" s="38"/>
      <c r="I40" s="38"/>
      <c r="J40" s="38"/>
    </row>
    <row r="41" spans="1:10" ht="15" hidden="1">
      <c r="A41" s="42"/>
      <c r="B41" s="40">
        <v>244</v>
      </c>
      <c r="C41" s="70" t="s">
        <v>21</v>
      </c>
      <c r="D41" s="93"/>
      <c r="E41" s="93"/>
      <c r="F41" s="130"/>
      <c r="G41" s="2"/>
      <c r="H41" s="38"/>
      <c r="I41" s="38"/>
      <c r="J41" s="38"/>
    </row>
    <row r="42" spans="1:10" ht="15">
      <c r="A42" s="40"/>
      <c r="B42" s="40">
        <v>112</v>
      </c>
      <c r="C42" s="70" t="s">
        <v>88</v>
      </c>
      <c r="D42" s="93">
        <v>140000</v>
      </c>
      <c r="E42" s="93">
        <v>34450</v>
      </c>
      <c r="F42" s="130">
        <v>34450</v>
      </c>
      <c r="G42" s="2"/>
      <c r="H42" s="38"/>
      <c r="I42" s="38"/>
      <c r="J42" s="38"/>
    </row>
    <row r="43" spans="1:10" ht="15">
      <c r="A43" s="40"/>
      <c r="B43" s="40">
        <v>244</v>
      </c>
      <c r="C43" s="70" t="s">
        <v>88</v>
      </c>
      <c r="D43" s="93">
        <v>296674.44</v>
      </c>
      <c r="E43" s="93">
        <v>67200</v>
      </c>
      <c r="F43" s="130">
        <v>67200</v>
      </c>
      <c r="G43" s="2"/>
      <c r="H43" s="38"/>
      <c r="I43" s="38"/>
      <c r="J43" s="38"/>
    </row>
    <row r="44" spans="1:10" ht="15">
      <c r="A44" s="42">
        <v>227</v>
      </c>
      <c r="B44" s="40">
        <v>244</v>
      </c>
      <c r="C44" s="71" t="s">
        <v>74</v>
      </c>
      <c r="D44" s="92">
        <v>9000</v>
      </c>
      <c r="E44" s="92"/>
      <c r="F44" s="112"/>
      <c r="G44" s="2"/>
      <c r="H44" s="38"/>
      <c r="I44" s="38"/>
      <c r="J44" s="38"/>
    </row>
    <row r="45" spans="1:10" ht="15">
      <c r="A45" s="42">
        <v>262</v>
      </c>
      <c r="B45" s="42"/>
      <c r="C45" s="68" t="s">
        <v>24</v>
      </c>
      <c r="D45" s="92"/>
      <c r="E45" s="92"/>
      <c r="F45" s="112"/>
      <c r="G45" s="2"/>
      <c r="H45" s="38"/>
      <c r="I45" s="38"/>
      <c r="J45" s="38"/>
    </row>
    <row r="46" spans="1:10" ht="15">
      <c r="A46" s="42"/>
      <c r="B46" s="42"/>
      <c r="C46" s="68" t="s">
        <v>25</v>
      </c>
      <c r="D46" s="92">
        <f>SUM(D47:D49)</f>
        <v>3836</v>
      </c>
      <c r="E46" s="92">
        <f>SUM(E47:E49)</f>
        <v>1700</v>
      </c>
      <c r="F46" s="112">
        <f>F48</f>
        <v>1700</v>
      </c>
      <c r="G46" s="2"/>
      <c r="H46" s="38"/>
      <c r="I46" s="38"/>
      <c r="J46" s="38"/>
    </row>
    <row r="47" spans="1:10" ht="15">
      <c r="A47" s="42">
        <v>291</v>
      </c>
      <c r="B47" s="40">
        <v>851</v>
      </c>
      <c r="C47" s="70" t="s">
        <v>26</v>
      </c>
      <c r="D47" s="93"/>
      <c r="E47" s="93"/>
      <c r="F47" s="130"/>
      <c r="G47" s="2"/>
      <c r="H47" s="38"/>
      <c r="I47" s="38"/>
      <c r="J47" s="38"/>
    </row>
    <row r="48" spans="1:10" ht="15">
      <c r="A48" s="42">
        <v>291</v>
      </c>
      <c r="B48" s="40">
        <v>852</v>
      </c>
      <c r="C48" s="70" t="s">
        <v>26</v>
      </c>
      <c r="D48" s="93">
        <v>3836</v>
      </c>
      <c r="E48" s="93">
        <v>1700</v>
      </c>
      <c r="F48" s="130">
        <v>1700</v>
      </c>
      <c r="G48" s="2"/>
      <c r="H48" s="38"/>
      <c r="I48" s="38"/>
      <c r="J48" s="38"/>
    </row>
    <row r="49" spans="1:10" ht="16.5" customHeight="1">
      <c r="A49" s="42">
        <v>297</v>
      </c>
      <c r="B49" s="40">
        <v>853</v>
      </c>
      <c r="C49" s="70" t="s">
        <v>61</v>
      </c>
      <c r="D49" s="93"/>
      <c r="E49" s="93"/>
      <c r="F49" s="130"/>
      <c r="G49" s="2"/>
      <c r="H49" s="38"/>
      <c r="I49" s="38"/>
      <c r="J49" s="38"/>
    </row>
    <row r="50" spans="1:10" ht="14.25" customHeight="1">
      <c r="A50" s="42">
        <v>310</v>
      </c>
      <c r="B50" s="40">
        <v>244</v>
      </c>
      <c r="C50" s="68" t="s">
        <v>27</v>
      </c>
      <c r="D50" s="92">
        <v>43445.6</v>
      </c>
      <c r="E50" s="92">
        <v>43445.6</v>
      </c>
      <c r="F50" s="112">
        <v>43445.6</v>
      </c>
      <c r="G50" s="2"/>
      <c r="H50" s="38"/>
      <c r="I50" s="38"/>
      <c r="J50" s="38"/>
    </row>
    <row r="51" spans="1:10" ht="15">
      <c r="A51" s="42"/>
      <c r="B51" s="42"/>
      <c r="C51" s="68" t="s">
        <v>28</v>
      </c>
      <c r="D51" s="92">
        <f>SUM(D53:D59)</f>
        <v>167000</v>
      </c>
      <c r="E51" s="92">
        <f>SUM(E53:E59)</f>
        <v>39837</v>
      </c>
      <c r="F51" s="112">
        <f>SUM(F53:F59)</f>
        <v>39837</v>
      </c>
      <c r="G51" s="2"/>
      <c r="H51" s="38"/>
      <c r="I51" s="38"/>
      <c r="J51" s="38"/>
    </row>
    <row r="52" spans="1:10" ht="15">
      <c r="A52" s="52">
        <v>341</v>
      </c>
      <c r="B52" s="53">
        <v>244</v>
      </c>
      <c r="C52" s="72" t="s">
        <v>75</v>
      </c>
      <c r="D52" s="92"/>
      <c r="E52" s="92"/>
      <c r="F52" s="112"/>
      <c r="G52" s="2"/>
      <c r="H52" s="38"/>
      <c r="I52" s="38"/>
      <c r="J52" s="38"/>
    </row>
    <row r="53" spans="1:10" ht="15">
      <c r="A53" s="52">
        <v>342</v>
      </c>
      <c r="B53" s="53">
        <v>244</v>
      </c>
      <c r="C53" s="72" t="s">
        <v>76</v>
      </c>
      <c r="D53" s="93"/>
      <c r="E53" s="93"/>
      <c r="F53" s="130"/>
      <c r="G53" s="2"/>
      <c r="H53" s="38"/>
      <c r="I53" s="38"/>
      <c r="J53" s="38"/>
    </row>
    <row r="54" spans="1:10" ht="15">
      <c r="A54" s="52">
        <v>343</v>
      </c>
      <c r="B54" s="53">
        <v>244</v>
      </c>
      <c r="C54" s="72" t="s">
        <v>77</v>
      </c>
      <c r="D54" s="93">
        <v>120000</v>
      </c>
      <c r="E54" s="93">
        <v>39837</v>
      </c>
      <c r="F54" s="130">
        <v>39837</v>
      </c>
      <c r="G54" s="2"/>
      <c r="H54" s="38"/>
      <c r="I54" s="38"/>
      <c r="J54" s="38"/>
    </row>
    <row r="55" spans="1:10" ht="15">
      <c r="A55" s="52">
        <v>344</v>
      </c>
      <c r="B55" s="53">
        <v>244</v>
      </c>
      <c r="C55" s="72" t="s">
        <v>78</v>
      </c>
      <c r="D55" s="93"/>
      <c r="E55" s="93"/>
      <c r="F55" s="130"/>
      <c r="G55" s="2"/>
      <c r="H55" s="38"/>
      <c r="I55" s="38"/>
      <c r="J55" s="38"/>
    </row>
    <row r="56" spans="1:10" ht="15">
      <c r="A56" s="52">
        <v>345</v>
      </c>
      <c r="B56" s="53">
        <v>244</v>
      </c>
      <c r="C56" s="72" t="s">
        <v>79</v>
      </c>
      <c r="D56" s="93"/>
      <c r="E56" s="93"/>
      <c r="F56" s="130"/>
      <c r="H56" s="38"/>
      <c r="I56" s="38"/>
      <c r="J56" s="38"/>
    </row>
    <row r="57" spans="1:10" ht="30">
      <c r="A57" s="54">
        <v>346</v>
      </c>
      <c r="B57" s="63">
        <v>244</v>
      </c>
      <c r="C57" s="73" t="s">
        <v>80</v>
      </c>
      <c r="D57" s="121">
        <v>47000</v>
      </c>
      <c r="E57" s="121"/>
      <c r="F57" s="131"/>
      <c r="H57" s="38"/>
      <c r="I57" s="38"/>
      <c r="J57" s="38"/>
    </row>
    <row r="58" spans="1:10" ht="12.75" customHeight="1" thickBot="1">
      <c r="A58" s="55">
        <v>349</v>
      </c>
      <c r="B58" s="44">
        <v>244</v>
      </c>
      <c r="C58" s="73" t="s">
        <v>81</v>
      </c>
      <c r="D58" s="121"/>
      <c r="E58" s="93"/>
      <c r="F58" s="130"/>
      <c r="G58" s="2"/>
      <c r="H58" s="38"/>
      <c r="I58" s="38"/>
      <c r="J58" s="38"/>
    </row>
    <row r="59" spans="1:10" ht="15.75" thickBot="1">
      <c r="A59" s="43"/>
      <c r="B59" s="40"/>
      <c r="C59" s="74"/>
      <c r="D59" s="132"/>
      <c r="E59" s="125"/>
      <c r="F59" s="133"/>
      <c r="G59" s="2"/>
      <c r="H59" s="38"/>
      <c r="I59" s="38"/>
      <c r="J59" s="38"/>
    </row>
    <row r="60" spans="1:10" ht="15.75" thickBot="1">
      <c r="A60" s="145" t="s">
        <v>29</v>
      </c>
      <c r="B60" s="146"/>
      <c r="C60" s="146"/>
      <c r="D60" s="113">
        <f>D51+D50+D46+D45+D39+D33+D32+D31+D27+D26+D23+D21+D30+D44</f>
        <v>859466</v>
      </c>
      <c r="E60" s="113">
        <f>E51+E50+E46+E45+E39+E33+E32+E31+E27+E26+E23+E21+E30+E44</f>
        <v>238900.42</v>
      </c>
      <c r="F60" s="113">
        <f>F51+F50+F46+F45+F39+F33+F32+F31+F27+F26+F23+F21+F30+F44</f>
        <v>238900.42</v>
      </c>
      <c r="H60" s="38"/>
      <c r="I60" s="38"/>
      <c r="J60" s="38"/>
    </row>
    <row r="61" spans="1:6" ht="15">
      <c r="A61" s="18"/>
      <c r="B61" s="18"/>
      <c r="C61" s="19"/>
      <c r="D61" s="97"/>
      <c r="E61" s="96"/>
      <c r="F61" s="96"/>
    </row>
    <row r="62" spans="4:6" ht="15">
      <c r="D62" s="115"/>
      <c r="E62" s="116">
        <f>E23+E30+E42</f>
        <v>41190</v>
      </c>
      <c r="F62" s="116">
        <f>F23+F30+F42</f>
        <v>41190</v>
      </c>
    </row>
    <row r="63" spans="4:6" ht="15">
      <c r="D63" s="115"/>
      <c r="E63" s="116">
        <f>E29+E31+E38+E43+E54+E57+E58</f>
        <v>114814.82</v>
      </c>
      <c r="F63" s="116">
        <f>F29+F31+F38+F43+F54+F57+F58</f>
        <v>114814.82</v>
      </c>
    </row>
  </sheetData>
  <sheetProtection/>
  <mergeCells count="24">
    <mergeCell ref="B12:C12"/>
    <mergeCell ref="B11:C11"/>
    <mergeCell ref="B7:C7"/>
    <mergeCell ref="B18:C18"/>
    <mergeCell ref="B16:C16"/>
    <mergeCell ref="B17:C17"/>
    <mergeCell ref="A60:C60"/>
    <mergeCell ref="E5:E6"/>
    <mergeCell ref="D5:D6"/>
    <mergeCell ref="A5:A6"/>
    <mergeCell ref="B8:C8"/>
    <mergeCell ref="C19:E19"/>
    <mergeCell ref="B15:C15"/>
    <mergeCell ref="B6:C6"/>
    <mergeCell ref="B14:C14"/>
    <mergeCell ref="B13:C13"/>
    <mergeCell ref="E1:F1"/>
    <mergeCell ref="A2:F2"/>
    <mergeCell ref="C3:E3"/>
    <mergeCell ref="B4:C4"/>
    <mergeCell ref="B10:C10"/>
    <mergeCell ref="B5:C5"/>
    <mergeCell ref="F5:F6"/>
    <mergeCell ref="B9:C9"/>
  </mergeCells>
  <printOptions/>
  <pageMargins left="1.78" right="0.7" top="0.75" bottom="0.75" header="0.3" footer="0.3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2019-04-15T06:35:02Z</cp:lastPrinted>
  <dcterms:created xsi:type="dcterms:W3CDTF">2006-09-16T00:00:00Z</dcterms:created>
  <dcterms:modified xsi:type="dcterms:W3CDTF">2024-04-05T01:48:51Z</dcterms:modified>
  <cp:category/>
  <cp:version/>
  <cp:contentType/>
  <cp:contentStatus/>
</cp:coreProperties>
</file>